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4240" windowHeight="11595"/>
  </bookViews>
  <sheets>
    <sheet name="ΕΛΦΕΕ ΡΟΔΟΥ" sheetId="3" r:id="rId1"/>
  </sheets>
  <calcPr calcId="125725"/>
</workbook>
</file>

<file path=xl/calcChain.xml><?xml version="1.0" encoding="utf-8"?>
<calcChain xmlns="http://schemas.openxmlformats.org/spreadsheetml/2006/main">
  <c r="C28" i="3"/>
  <c r="D34"/>
  <c r="D28" l="1"/>
  <c r="G43" s="1"/>
  <c r="B43" l="1"/>
  <c r="D43" s="1"/>
  <c r="F28" s="1"/>
  <c r="E28"/>
  <c r="J27" l="1"/>
  <c r="H28"/>
  <c r="J23" l="1"/>
  <c r="J25"/>
</calcChain>
</file>

<file path=xl/sharedStrings.xml><?xml version="1.0" encoding="utf-8"?>
<sst xmlns="http://schemas.openxmlformats.org/spreadsheetml/2006/main" count="48" uniqueCount="45">
  <si>
    <t>ΦΟΡΟΛΟΓΗΤΕΟ ΕΙΣΟΔΗΜΑ</t>
  </si>
  <si>
    <t>ΦΟΡΟΣ ΕΙΣΟΔΗΜΑΤΟΣ</t>
  </si>
  <si>
    <t>ΚΛΙΜΑΚΙΟ ΕΙΣΟΔΗΜΑΤΟΣ</t>
  </si>
  <si>
    <t>ΦΟΡΟΛΟΓΙΚΟΣ ΣΥΝΤΕΛΕΣΤΗΣ</t>
  </si>
  <si>
    <t xml:space="preserve">ΚΛΙΜΑΚΙΟ ΕΙΣΟΔΗΜΑΤΟΣ ΑΤΟΜΙΚΩΝ </t>
  </si>
  <si>
    <t>ΠΟΣΟΣΤΟ ΕΙΣΦΟΡΑΣ ΑΛΛΗΛΕΓΓΥΗΣ</t>
  </si>
  <si>
    <t>0,00%</t>
  </si>
  <si>
    <t>ΥΠΕΡΒΑΛΟΝ</t>
  </si>
  <si>
    <t xml:space="preserve">ΑΤΟΜΙΚΕΣ ΕΠΙΧΕΙΡΗΣΕΙΣ </t>
  </si>
  <si>
    <t>ΔΕΝ ΣΥΜΠΕΡΙΛΑΜΒΑΝΕΙ ΠΡΟΚΑΤΑΒΟΛΗ ΕΠΟΜΕΝΟΥ ΕΤΟΥΣ  ΚΑΙ ΤΟ ΤΕΛΟΣ ΕΠΙΤΗΔΕΥΜΑΤΟΣ</t>
  </si>
  <si>
    <t xml:space="preserve">Ο ΣΥΝΤΕΛΕΣΤΗΣ ΦΟΡΟΥ ΕΙΣΟΔΗΜΑΤΟΣ ΤΟΥ 37% ΚΑΛΥΠΤΕΙ ΚΕΡΔΗ ΕΩΣ ΚΑΙ 40.000 ΕΥΡΩ. </t>
  </si>
  <si>
    <t>ΣΥΜΠΛΗΡΩΝΟΥΜΕ ΤΟΝ ΚΑΤΑΛΛΗΛΟ ΣΥΝΤΕΛΕΣΤΗ ΑΝΑΛΟΓΑ ΜΕ ΤΟ ΥΨΟΣ ΤΩΝ ΠΡΟΒΛΕΠΟΜΕΝΩΝ ΚΕΡΔΩΝ ΜΑΣ</t>
  </si>
  <si>
    <t>ΣΥΝΟΛΟ</t>
  </si>
  <si>
    <t>ΕΙΣΟΔΗΜΑΤΟΣ</t>
  </si>
  <si>
    <t>ΦΟΡΟΥ</t>
  </si>
  <si>
    <t>ΥΠΕΡΒΑΛΟΝ 45%</t>
  </si>
  <si>
    <t>ss</t>
  </si>
  <si>
    <t>ΤΟ ΣΚΙΤΣΟ ΕΙΝΑΙ ΑΠΟ ΤΟΝ κ. ΠΑΥΛΙΔΗ ΒΑΓΓΕΛΗ</t>
  </si>
  <si>
    <t>ΤΟ ΠΟΣΟΣΤΟ ΓΙΑ ΤΑ ΕΞΟΔΑ ΘΑ ΠΡΕΠΕΙ ΝΑ ΟΡΙΣΤΕΙ
ΜΕ ΒΑΣΗ ΤΟ ΚΟΣΤΟΣ ΤΩΝ ΕΞΟΔΩΝ ΚΑΘΕ ΧΡΗΣΗΣ</t>
  </si>
  <si>
    <t>ΤΕΛΙΚΟ ΚΑΘΑΡΟ</t>
  </si>
  <si>
    <t>ΑΠΟ</t>
  </si>
  <si>
    <t>ΕΩΣ</t>
  </si>
  <si>
    <t>ΕΙΣΌΔΗΜΑ ΠΟΥ ΥΠΟΚΕΙΤΑΙ ΣΕ ΕΙΣΦΟΡΑ</t>
  </si>
  <si>
    <t>ΠΟΣΟ ΕΙΣΦΟΡΑΣ ΑΛΛΗΛΕΓΓΥΗΣ</t>
  </si>
  <si>
    <t>ΦΟΡΟΣ</t>
  </si>
  <si>
    <t>ΤΕΛΟΣ</t>
  </si>
  <si>
    <t>ΕΠΙΤΗΔΕΥΜΑΤΟΣ</t>
  </si>
  <si>
    <t>ΤΕΛΙΚΟ/ΚΕΡΔΗ ΠΡΟ ΕΙΣΦΟΡΩΝ</t>
  </si>
  <si>
    <t>ΤΕΛΙΚΟ/ΦΟΡΟΛΟΓΗΤΕΟ ΕΙΣΟΔΗΜΑ</t>
  </si>
  <si>
    <t xml:space="preserve">ΣΥΝΟΛΟ ΕΠΙΒΑΡΥΝΣΕΩΝ/ΚΕΡΔΗ </t>
  </si>
  <si>
    <t>ΤΗΣ ΑΣΦΑΛΙΣΤΙΚΗΣ ΕΙΣΦΟΡΑΣ</t>
  </si>
  <si>
    <t xml:space="preserve">ΕΙΣΦΟΡΑ </t>
  </si>
  <si>
    <t xml:space="preserve">ΠΑΡΑΡΤΗΜΑΤΑ </t>
  </si>
  <si>
    <t>( από την νέα κλίμακα)</t>
  </si>
  <si>
    <t xml:space="preserve">ΝΕΑΣ ΚΛΙΜΑΚΑΣ ΦΟΡΟΥ ΕΙΣΟΔΗΜΑΤΟΣ </t>
  </si>
  <si>
    <t>ΝΕΑΣ ΕΙΣΦΟΡΑΣ ΑΛΛΗΛΕΓΓΥΗΣ</t>
  </si>
  <si>
    <t>ΑΣΦΑΛΙΣΤΙΚΗ ΕΙΣΦΟΡΑ 26,95%                      (Ανώτατο ποσό αρ.38 παρ.2 Ν 4387/2016)</t>
  </si>
  <si>
    <r>
      <t xml:space="preserve">ΑΛΛΗΛΕΓΓΥΗΣ             </t>
    </r>
    <r>
      <rPr>
        <sz val="11"/>
        <color theme="1"/>
        <rFont val="Calibri"/>
        <family val="2"/>
        <charset val="161"/>
        <scheme val="minor"/>
      </rPr>
      <t xml:space="preserve">(από την νέα κλίμακα) </t>
    </r>
  </si>
  <si>
    <t>Ποσό που μένει για επιβίωση, επενδύσεις, κλπ</t>
  </si>
  <si>
    <t>ΣΥΜΠΛΗΡΩΝΟΥΜΕ  ΜΟΝΟ ΤΟ ΚΕΛΙ με αυτό το χρώμα</t>
  </si>
  <si>
    <t>ΤΟ ΠΡΟΒΛΕΠΟΜΕΝΟ ΚΕΡΔΟΣ ΤΗΣ ΕΠΙΧΕΙΡΗΣΗΣ ΧΩΡΙΣ ΤΗΝ ΜΕΙΩΣΗ ΤΩΝ ΑΣΦΑΛΙΣΤΙΚΩΝ ΕΙΣΦΟΡΩΝ</t>
  </si>
  <si>
    <t>ΚΕΡΔΗ έτους 2017                ΠΡΙΝ ΤΗΝ ΜΕΙΩΣΗ</t>
  </si>
  <si>
    <t>Ο ΔΙΑΔΡΑΣΤΙΚΟΣ ΠΙΝΑΚΑΣ ΣΥΝΤΑΧΘΗΚΕ ΑΠΟ ΤΗΝ ΕΠΙΣΤΗΜΟΝΙΚΗ ΟΜΑΔΑ ΤΗΣ ΕΛΦΕΕ ΡΟΔΟΥ ΚΑΙ ΜΕ ΤΗΝ ΠΟΛΥΤΙΜΗ ΒΟΗΘΕΙΑ ΤΟΥ ΣΥΝΑΔΕΛΦΟΥ ΚΑΣΣΕΛΑ ΣΠΥΡΟΥ</t>
  </si>
  <si>
    <t>ΔΙΑΔΡΑΣΤΙΚΗ ΑΝΑΓΩΓΗ ΠΡΟΣΔΟΚΩΜΕΝΩΝ ΕΤΗΣΙΩΝ ΚΕΡΔΩΝ ΣΕ ΚΑΘΑΡΟ ΔΙΑΘΕΣΙΜΟ ΠΟΣΟ ΠΟΥ ΜΕΝΕΙ ΜΕΤΑ ΤΗΝ ΑΦΑΙΡΕΣΗ ΤΩΝ ΦΟΡΩΝ - ΕΙΣΦΟΡΩΝ                                               (με βάση το νέο ΦΟΡΟΛΟΓΙΚΟ - ΑΣΦΑΛΙΣΤΙΚΟ ΝΟΜΟ 4387/2016)</t>
  </si>
  <si>
    <r>
      <rPr>
        <b/>
        <i/>
        <u/>
        <sz val="11"/>
        <rFont val="Calibri"/>
        <family val="2"/>
        <charset val="161"/>
        <scheme val="minor"/>
      </rPr>
      <t xml:space="preserve">ΒΑΣΙΚΕΣ ΠΑΡΑΤΗΡΗΣΕΙΣ :      </t>
    </r>
    <r>
      <rPr>
        <sz val="11"/>
        <rFont val="Calibri"/>
        <family val="2"/>
        <charset val="161"/>
        <scheme val="minor"/>
      </rPr>
      <t xml:space="preserve">  1.  Η επιχείρηση να βρίσκεται σε κερδοφορία, μεταξύ της προηγούμενης και της τρέχουσας χρήσης . Το ύψος των κερδών της προηγούμενης θα πρέπει να είναι το ίδιο με την τρέχουσα           2. Δεν συμπεριλαμβάνει προκαταβολή φόρου επόμενης χρήσης ή συμψηφισμό της προηγούμενης.  Γίνεται δεκτό ότι οι προκαταβολές μεταξύ των 2 χρήσεων είναι οι ίδιες      3. Οι διαφορές με τους πίνακες παραδειγμάτων για εισοδήματα ατομικών επιχειρήσεων, που είναι κατώτερα του μεγίστου για τον υπολογισμό της ασφαλιστικής εισφοράς, οφείλεται στο γεγονός των διαφορετικών παραδοχών για το καθαρό εισόδημα της προηγούμενης χρήσης 2016, έτος στο οποίο δεν ισχύουν οι διατάξεις του Ν.4387/2016 για τις ασφαλιστικές εισφορές. Οι πίνακες με τα παραδείγματα επιβαρύνσεων ατομικής επιχείρησης αναρτήθηκαν ξεχωριστά. Για εισοδήματα ανώτερα του μεγίστου ορίου για τον υπολογισμό των εισφορών (70.329,60€), τα ποσά και τα ποσοστά σε διαδραστικό πίνακα και πίνακες με παραδείγματα ταυτίζονται απόλυτα.</t>
    </r>
  </si>
</sst>
</file>

<file path=xl/styles.xml><?xml version="1.0" encoding="utf-8"?>
<styleSheet xmlns="http://schemas.openxmlformats.org/spreadsheetml/2006/main">
  <numFmts count="1">
    <numFmt numFmtId="164" formatCode="#,##0.00\ &quot;€&quot;"/>
  </numFmts>
  <fonts count="19">
    <font>
      <sz val="11"/>
      <color theme="1"/>
      <name val="Calibri"/>
      <family val="2"/>
      <charset val="161"/>
      <scheme val="minor"/>
    </font>
    <font>
      <b/>
      <sz val="11"/>
      <color theme="1"/>
      <name val="Calibri"/>
      <family val="2"/>
      <charset val="161"/>
      <scheme val="minor"/>
    </font>
    <font>
      <b/>
      <sz val="18"/>
      <color theme="1"/>
      <name val="Calibri"/>
      <family val="2"/>
      <charset val="161"/>
      <scheme val="minor"/>
    </font>
    <font>
      <sz val="14"/>
      <color theme="1"/>
      <name val="Calibri"/>
      <family val="2"/>
      <charset val="161"/>
      <scheme val="minor"/>
    </font>
    <font>
      <sz val="22"/>
      <color theme="1"/>
      <name val="Calibri"/>
      <family val="2"/>
      <charset val="161"/>
      <scheme val="minor"/>
    </font>
    <font>
      <sz val="26"/>
      <name val="Calibri"/>
      <family val="2"/>
      <charset val="161"/>
      <scheme val="minor"/>
    </font>
    <font>
      <b/>
      <i/>
      <sz val="18"/>
      <color theme="1"/>
      <name val="Calibri"/>
      <family val="2"/>
      <charset val="161"/>
      <scheme val="minor"/>
    </font>
    <font>
      <sz val="11"/>
      <color theme="1"/>
      <name val="Calibri"/>
      <family val="2"/>
      <charset val="161"/>
      <scheme val="minor"/>
    </font>
    <font>
      <sz val="11"/>
      <color rgb="FFFF0000"/>
      <name val="Calibri"/>
      <family val="2"/>
      <charset val="161"/>
      <scheme val="minor"/>
    </font>
    <font>
      <sz val="11"/>
      <name val="Calibri"/>
      <family val="2"/>
      <charset val="161"/>
      <scheme val="minor"/>
    </font>
    <font>
      <u/>
      <sz val="11"/>
      <color theme="10"/>
      <name val="Calibri"/>
      <family val="2"/>
      <charset val="161"/>
      <scheme val="minor"/>
    </font>
    <font>
      <sz val="26"/>
      <color rgb="FF00B050"/>
      <name val="Calibri"/>
      <family val="2"/>
      <charset val="161"/>
      <scheme val="minor"/>
    </font>
    <font>
      <b/>
      <sz val="16"/>
      <color theme="1"/>
      <name val="Calibri"/>
      <family val="2"/>
      <charset val="161"/>
      <scheme val="minor"/>
    </font>
    <font>
      <i/>
      <sz val="12"/>
      <color theme="1"/>
      <name val="Calibri"/>
      <family val="2"/>
      <charset val="161"/>
      <scheme val="minor"/>
    </font>
    <font>
      <b/>
      <u/>
      <sz val="11"/>
      <color theme="1"/>
      <name val="Calibri"/>
      <family val="2"/>
      <charset val="161"/>
      <scheme val="minor"/>
    </font>
    <font>
      <b/>
      <sz val="22"/>
      <color theme="1"/>
      <name val="Calibri"/>
      <family val="2"/>
      <charset val="161"/>
      <scheme val="minor"/>
    </font>
    <font>
      <u/>
      <sz val="11"/>
      <color theme="1"/>
      <name val="Calibri"/>
      <family val="2"/>
      <charset val="161"/>
      <scheme val="minor"/>
    </font>
    <font>
      <b/>
      <u/>
      <sz val="11"/>
      <color rgb="FFFF0000"/>
      <name val="Calibri"/>
      <family val="2"/>
      <charset val="161"/>
      <scheme val="minor"/>
    </font>
    <font>
      <b/>
      <i/>
      <u/>
      <sz val="11"/>
      <name val="Calibri"/>
      <family val="2"/>
      <charset val="161"/>
      <scheme val="minor"/>
    </font>
  </fonts>
  <fills count="10">
    <fill>
      <patternFill patternType="none"/>
    </fill>
    <fill>
      <patternFill patternType="gray125"/>
    </fill>
    <fill>
      <patternFill patternType="solid">
        <fgColor rgb="FFFF0000"/>
        <bgColor indexed="64"/>
      </patternFill>
    </fill>
    <fill>
      <patternFill patternType="solid">
        <fgColor rgb="FFFFCC66"/>
        <bgColor indexed="64"/>
      </patternFill>
    </fill>
    <fill>
      <patternFill patternType="solid">
        <fgColor rgb="FFFFFFCC"/>
        <bgColor indexed="64"/>
      </patternFill>
    </fill>
    <fill>
      <patternFill patternType="solid">
        <fgColor rgb="FF92D050"/>
        <bgColor indexed="64"/>
      </patternFill>
    </fill>
    <fill>
      <patternFill patternType="solid">
        <fgColor theme="3" tint="0.39997558519241921"/>
        <bgColor indexed="64"/>
      </patternFill>
    </fill>
    <fill>
      <patternFill patternType="solid">
        <fgColor theme="8" tint="0.59999389629810485"/>
        <bgColor indexed="64"/>
      </patternFill>
    </fill>
    <fill>
      <patternFill patternType="solid">
        <fgColor rgb="FFFFC000"/>
        <bgColor indexed="64"/>
      </patternFill>
    </fill>
    <fill>
      <patternFill patternType="solid">
        <fgColor theme="9" tint="0.39997558519241921"/>
        <bgColor indexed="64"/>
      </patternFill>
    </fill>
  </fills>
  <borders count="25">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rgb="FFC00000"/>
      </left>
      <right style="medium">
        <color rgb="FFC00000"/>
      </right>
      <top style="medium">
        <color rgb="FFC00000"/>
      </top>
      <bottom style="medium">
        <color rgb="FFC00000"/>
      </bottom>
      <diagonal/>
    </border>
    <border>
      <left style="thin">
        <color auto="1"/>
      </left>
      <right style="thin">
        <color auto="1"/>
      </right>
      <top/>
      <bottom style="thin">
        <color auto="1"/>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3">
    <xf numFmtId="0" fontId="0" fillId="0" borderId="0"/>
    <xf numFmtId="9" fontId="7" fillId="0" borderId="0" applyFont="0" applyFill="0" applyBorder="0" applyAlignment="0" applyProtection="0"/>
    <xf numFmtId="0" fontId="10" fillId="0" borderId="0" applyNumberFormat="0" applyFill="0" applyBorder="0" applyAlignment="0" applyProtection="0"/>
  </cellStyleXfs>
  <cellXfs count="83">
    <xf numFmtId="0" fontId="0" fillId="0" borderId="0" xfId="0"/>
    <xf numFmtId="0" fontId="2" fillId="0" borderId="0" xfId="0" applyFont="1"/>
    <xf numFmtId="164" fontId="4" fillId="0" borderId="7" xfId="0" applyNumberFormat="1" applyFont="1" applyBorder="1" applyAlignment="1">
      <alignment horizontal="center"/>
    </xf>
    <xf numFmtId="164" fontId="5" fillId="2" borderId="7" xfId="0" applyNumberFormat="1" applyFont="1" applyFill="1"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8" xfId="0" quotePrefix="1" applyBorder="1" applyAlignment="1">
      <alignment horizontal="center"/>
    </xf>
    <xf numFmtId="10" fontId="0" fillId="0" borderId="8" xfId="0" applyNumberFormat="1" applyBorder="1" applyAlignment="1">
      <alignment horizontal="center"/>
    </xf>
    <xf numFmtId="0" fontId="1" fillId="0" borderId="7" xfId="0" applyFont="1" applyBorder="1" applyAlignment="1">
      <alignment horizontal="center" wrapText="1"/>
    </xf>
    <xf numFmtId="0" fontId="1" fillId="0" borderId="8" xfId="0" applyFont="1" applyBorder="1" applyAlignment="1">
      <alignment horizontal="center" wrapText="1"/>
    </xf>
    <xf numFmtId="4" fontId="0" fillId="0" borderId="7" xfId="0" applyNumberFormat="1" applyBorder="1" applyAlignment="1">
      <alignment horizontal="center"/>
    </xf>
    <xf numFmtId="4" fontId="0" fillId="0" borderId="8" xfId="0" applyNumberFormat="1" applyBorder="1" applyAlignment="1">
      <alignment horizontal="center"/>
    </xf>
    <xf numFmtId="164" fontId="4" fillId="3" borderId="7" xfId="0" applyNumberFormat="1" applyFont="1" applyFill="1" applyBorder="1" applyAlignment="1" applyProtection="1">
      <alignment horizontal="center"/>
      <protection locked="0"/>
    </xf>
    <xf numFmtId="9" fontId="0" fillId="0" borderId="7" xfId="1" applyFont="1" applyBorder="1" applyAlignment="1">
      <alignment horizontal="center"/>
    </xf>
    <xf numFmtId="0" fontId="0" fillId="0" borderId="0" xfId="0" applyAlignment="1"/>
    <xf numFmtId="0" fontId="9" fillId="0" borderId="0" xfId="0" applyFont="1" applyAlignment="1">
      <alignment wrapText="1"/>
    </xf>
    <xf numFmtId="0" fontId="8" fillId="0" borderId="0" xfId="0" applyFont="1"/>
    <xf numFmtId="0" fontId="1" fillId="0" borderId="7" xfId="0" applyFont="1" applyBorder="1" applyAlignment="1">
      <alignment horizontal="center"/>
    </xf>
    <xf numFmtId="0" fontId="10" fillId="0" borderId="0" xfId="2"/>
    <xf numFmtId="0" fontId="0" fillId="0" borderId="0" xfId="0" applyAlignment="1">
      <alignment horizontal="center" vertical="top" wrapText="1"/>
    </xf>
    <xf numFmtId="0" fontId="3" fillId="4" borderId="5" xfId="0" applyFont="1" applyFill="1" applyBorder="1" applyAlignment="1">
      <alignment horizontal="center" vertical="center"/>
    </xf>
    <xf numFmtId="0" fontId="0" fillId="4" borderId="6" xfId="0" applyFill="1" applyBorder="1" applyAlignment="1">
      <alignment horizontal="center" vertical="center"/>
    </xf>
    <xf numFmtId="0" fontId="0" fillId="0" borderId="0" xfId="0" applyAlignment="1">
      <alignment wrapText="1"/>
    </xf>
    <xf numFmtId="0" fontId="1" fillId="0" borderId="0" xfId="0" applyFont="1"/>
    <xf numFmtId="164" fontId="11" fillId="0" borderId="17" xfId="0" applyNumberFormat="1" applyFont="1" applyBorder="1"/>
    <xf numFmtId="0" fontId="0" fillId="0" borderId="0" xfId="0"/>
    <xf numFmtId="0" fontId="0" fillId="0" borderId="0" xfId="0" applyBorder="1"/>
    <xf numFmtId="2" fontId="0" fillId="0" borderId="18" xfId="0" applyNumberFormat="1" applyBorder="1"/>
    <xf numFmtId="2" fontId="0" fillId="0" borderId="8" xfId="0" applyNumberFormat="1" applyBorder="1"/>
    <xf numFmtId="10" fontId="0" fillId="0" borderId="18" xfId="0" applyNumberFormat="1" applyBorder="1"/>
    <xf numFmtId="10" fontId="0" fillId="0" borderId="8" xfId="0" applyNumberFormat="1" applyBorder="1"/>
    <xf numFmtId="0" fontId="11" fillId="0" borderId="17" xfId="0" applyFont="1" applyBorder="1"/>
    <xf numFmtId="0" fontId="0" fillId="0" borderId="0" xfId="0" applyAlignment="1">
      <alignment wrapText="1"/>
    </xf>
    <xf numFmtId="4" fontId="0" fillId="0" borderId="0" xfId="0" applyNumberFormat="1"/>
    <xf numFmtId="2" fontId="0" fillId="0" borderId="0" xfId="0" applyNumberFormat="1"/>
    <xf numFmtId="0" fontId="0" fillId="4" borderId="5" xfId="0" applyFill="1" applyBorder="1" applyAlignment="1">
      <alignment horizontal="center" vertical="center"/>
    </xf>
    <xf numFmtId="0" fontId="14" fillId="0" borderId="0" xfId="0" applyFont="1"/>
    <xf numFmtId="0" fontId="12" fillId="5" borderId="4" xfId="0" applyFont="1" applyFill="1" applyBorder="1"/>
    <xf numFmtId="10" fontId="12" fillId="5" borderId="5" xfId="0" applyNumberFormat="1" applyFont="1" applyFill="1" applyBorder="1" applyAlignment="1">
      <alignment horizontal="center"/>
    </xf>
    <xf numFmtId="0" fontId="12" fillId="6" borderId="5" xfId="0" applyFont="1" applyFill="1" applyBorder="1"/>
    <xf numFmtId="10" fontId="12" fillId="6" borderId="5" xfId="0" applyNumberFormat="1" applyFont="1" applyFill="1" applyBorder="1" applyAlignment="1">
      <alignment horizontal="center"/>
    </xf>
    <xf numFmtId="0" fontId="12" fillId="7" borderId="5" xfId="0" applyFont="1" applyFill="1" applyBorder="1"/>
    <xf numFmtId="0" fontId="0" fillId="0" borderId="0" xfId="0"/>
    <xf numFmtId="0" fontId="0" fillId="0" borderId="0" xfId="0" applyBorder="1" applyAlignment="1">
      <alignment horizontal="center" vertical="center" wrapText="1"/>
    </xf>
    <xf numFmtId="0" fontId="0" fillId="0" borderId="0" xfId="0"/>
    <xf numFmtId="0" fontId="0" fillId="0" borderId="0" xfId="0"/>
    <xf numFmtId="0" fontId="16" fillId="0" borderId="0" xfId="0" applyFont="1"/>
    <xf numFmtId="0" fontId="16" fillId="8" borderId="8" xfId="0" applyFont="1" applyFill="1" applyBorder="1"/>
    <xf numFmtId="10" fontId="12" fillId="7" borderId="6" xfId="0" applyNumberFormat="1" applyFont="1" applyFill="1" applyBorder="1" applyAlignment="1">
      <alignment horizontal="center"/>
    </xf>
    <xf numFmtId="0" fontId="3" fillId="4" borderId="4" xfId="0" applyFont="1" applyFill="1" applyBorder="1" applyAlignment="1">
      <alignment horizontal="center" vertical="center" wrapText="1"/>
    </xf>
    <xf numFmtId="0" fontId="0" fillId="4" borderId="5" xfId="0" applyFill="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4" borderId="6" xfId="0" applyFill="1" applyBorder="1" applyAlignment="1">
      <alignment horizontal="center" vertical="center" wrapText="1"/>
    </xf>
    <xf numFmtId="0" fontId="3" fillId="4" borderId="5" xfId="0" applyFont="1" applyFill="1" applyBorder="1" applyAlignment="1">
      <alignment horizontal="center" vertical="center" wrapText="1"/>
    </xf>
    <xf numFmtId="0" fontId="16" fillId="0" borderId="0" xfId="0" applyFont="1" applyAlignment="1">
      <alignment horizontal="right" wrapText="1"/>
    </xf>
    <xf numFmtId="0" fontId="16" fillId="0" borderId="9" xfId="0" applyFont="1" applyBorder="1" applyAlignment="1">
      <alignment horizontal="right" wrapText="1"/>
    </xf>
    <xf numFmtId="0" fontId="15" fillId="0" borderId="0" xfId="0" applyFont="1" applyAlignment="1">
      <alignment horizontal="center"/>
    </xf>
    <xf numFmtId="0" fontId="9" fillId="0" borderId="10" xfId="0" applyFont="1"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0" xfId="0" applyBorder="1" applyAlignment="1">
      <alignment horizontal="center" vertical="center" wrapText="1"/>
    </xf>
    <xf numFmtId="0" fontId="0" fillId="0" borderId="9"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7" fillId="0" borderId="0" xfId="0" applyFont="1" applyAlignment="1">
      <alignment horizontal="center" vertical="center" wrapText="1"/>
    </xf>
    <xf numFmtId="0" fontId="17" fillId="0" borderId="0" xfId="0" applyFont="1" applyAlignment="1">
      <alignment wrapText="1"/>
    </xf>
    <xf numFmtId="0" fontId="6" fillId="9" borderId="20" xfId="0" applyFont="1" applyFill="1" applyBorder="1" applyAlignment="1">
      <alignment horizontal="center" vertical="center" wrapText="1"/>
    </xf>
    <xf numFmtId="0" fontId="6" fillId="9" borderId="19" xfId="0" applyFont="1" applyFill="1" applyBorder="1" applyAlignment="1">
      <alignment horizontal="center" vertical="center" wrapText="1"/>
    </xf>
    <xf numFmtId="0" fontId="0" fillId="9" borderId="21" xfId="0" applyFill="1" applyBorder="1" applyAlignment="1">
      <alignment horizontal="center" vertical="center" wrapText="1"/>
    </xf>
    <xf numFmtId="0" fontId="0" fillId="9" borderId="22" xfId="0" applyFill="1" applyBorder="1" applyAlignment="1">
      <alignment horizontal="center" vertical="center" wrapText="1"/>
    </xf>
    <xf numFmtId="0" fontId="0" fillId="9" borderId="23" xfId="0" applyFill="1" applyBorder="1" applyAlignment="1">
      <alignment horizontal="center" vertical="center" wrapText="1"/>
    </xf>
    <xf numFmtId="0" fontId="0" fillId="9" borderId="24" xfId="0" applyFill="1" applyBorder="1" applyAlignment="1">
      <alignment horizontal="center" vertical="center" wrapText="1"/>
    </xf>
    <xf numFmtId="0" fontId="0" fillId="0" borderId="0" xfId="0" applyAlignment="1">
      <alignment horizontal="center" vertical="top" wrapText="1"/>
    </xf>
    <xf numFmtId="0" fontId="1" fillId="0" borderId="1" xfId="0" applyFont="1" applyBorder="1" applyAlignment="1">
      <alignment horizontal="center" vertical="center" wrapText="1"/>
    </xf>
    <xf numFmtId="0" fontId="0" fillId="0" borderId="3" xfId="0"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13" fillId="4" borderId="5"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3" fillId="4" borderId="6" xfId="0" applyFont="1" applyFill="1" applyBorder="1" applyAlignment="1">
      <alignment horizontal="center" vertical="center" wrapText="1"/>
    </xf>
  </cellXfs>
  <cellStyles count="3">
    <cellStyle name="Κανονικό" xfId="0" builtinId="0"/>
    <cellStyle name="Ποσοστό" xfId="1" builtinId="5"/>
    <cellStyle name="Υπερ-σύνδεση" xfId="2" builtinId="8"/>
  </cellStyles>
  <dxfs count="0"/>
  <tableStyles count="0" defaultTableStyle="TableStyleMedium2" defaultPivotStyle="PivotStyleLight16"/>
  <colors>
    <mruColors>
      <color rgb="FFFFCC66"/>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0</xdr:rowOff>
    </xdr:from>
    <xdr:to>
      <xdr:col>3</xdr:col>
      <xdr:colOff>38099</xdr:colOff>
      <xdr:row>10</xdr:row>
      <xdr:rowOff>295275</xdr:rowOff>
    </xdr:to>
    <xdr:pic>
      <xdr:nvPicPr>
        <xdr:cNvPr id="2" name="Εικόνα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190500" y="0"/>
          <a:ext cx="4210049" cy="2200275"/>
        </a:xfrm>
        <a:prstGeom prst="rect">
          <a:avLst/>
        </a:prstGeom>
      </xdr:spPr>
    </xdr:pic>
    <xdr:clientData/>
  </xdr:twoCellAnchor>
  <xdr:twoCellAnchor editAs="oneCell">
    <xdr:from>
      <xdr:col>9</xdr:col>
      <xdr:colOff>152400</xdr:colOff>
      <xdr:row>29</xdr:row>
      <xdr:rowOff>171450</xdr:rowOff>
    </xdr:from>
    <xdr:to>
      <xdr:col>9</xdr:col>
      <xdr:colOff>2847974</xdr:colOff>
      <xdr:row>59</xdr:row>
      <xdr:rowOff>57150</xdr:rowOff>
    </xdr:to>
    <xdr:pic>
      <xdr:nvPicPr>
        <xdr:cNvPr id="3" name="Εικόνα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tretch>
          <a:fillRect/>
        </a:stretch>
      </xdr:blipFill>
      <xdr:spPr>
        <a:xfrm>
          <a:off x="13087350" y="6457950"/>
          <a:ext cx="2695574" cy="2809875"/>
        </a:xfrm>
        <a:prstGeom prst="rect">
          <a:avLst/>
        </a:prstGeom>
      </xdr:spPr>
    </xdr:pic>
    <xdr:clientData/>
  </xdr:twoCellAnchor>
</xdr:wsDr>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avlidiscartoons.com/index_gr.php" TargetMode="External"/></Relationships>
</file>

<file path=xl/worksheets/sheet1.xml><?xml version="1.0" encoding="utf-8"?>
<worksheet xmlns="http://schemas.openxmlformats.org/spreadsheetml/2006/main" xmlns:r="http://schemas.openxmlformats.org/officeDocument/2006/relationships">
  <sheetPr>
    <pageSetUpPr fitToPage="1"/>
  </sheetPr>
  <dimension ref="A11:L70"/>
  <sheetViews>
    <sheetView showGridLines="0" showZeros="0" tabSelected="1" topLeftCell="B1" workbookViewId="0">
      <selection activeCell="B29" sqref="B29"/>
    </sheetView>
  </sheetViews>
  <sheetFormatPr defaultRowHeight="15"/>
  <cols>
    <col min="1" max="1" width="5.42578125" style="25" customWidth="1"/>
    <col min="2" max="2" width="32.42578125" style="25" customWidth="1"/>
    <col min="3" max="3" width="27.5703125" style="25" bestFit="1" customWidth="1"/>
    <col min="4" max="7" width="23.5703125" style="25" customWidth="1"/>
    <col min="8" max="8" width="25.85546875" style="25" customWidth="1"/>
    <col min="9" max="9" width="8.42578125" style="25" customWidth="1"/>
    <col min="10" max="10" width="47" style="25" bestFit="1" customWidth="1"/>
    <col min="11" max="11" width="4.85546875" style="25" customWidth="1"/>
    <col min="12" max="12" width="23.5703125" style="25" customWidth="1"/>
    <col min="13" max="16384" width="9.140625" style="25"/>
  </cols>
  <sheetData>
    <row r="11" spans="1:12" ht="27.75" customHeight="1">
      <c r="D11" s="57"/>
      <c r="E11" s="57"/>
      <c r="F11" s="57"/>
      <c r="G11" s="57"/>
    </row>
    <row r="12" spans="1:12" ht="15" customHeight="1" thickBot="1"/>
    <row r="13" spans="1:12" ht="27.75" customHeight="1">
      <c r="B13" s="69" t="s">
        <v>43</v>
      </c>
      <c r="C13" s="70"/>
      <c r="D13" s="70"/>
      <c r="E13" s="70"/>
      <c r="F13" s="70"/>
      <c r="G13" s="70"/>
      <c r="H13" s="70"/>
      <c r="I13" s="70"/>
      <c r="J13" s="71"/>
    </row>
    <row r="14" spans="1:12" ht="27.75" customHeight="1" thickBot="1">
      <c r="B14" s="72"/>
      <c r="C14" s="73"/>
      <c r="D14" s="73"/>
      <c r="E14" s="73"/>
      <c r="F14" s="73"/>
      <c r="G14" s="73"/>
      <c r="H14" s="73"/>
      <c r="I14" s="73"/>
      <c r="J14" s="74"/>
    </row>
    <row r="15" spans="1:12" s="42" customFormat="1" ht="11.25" customHeight="1">
      <c r="B15" s="43"/>
      <c r="C15" s="43"/>
      <c r="D15" s="43"/>
      <c r="E15" s="43"/>
      <c r="F15" s="43"/>
      <c r="G15" s="43"/>
      <c r="H15" s="43"/>
      <c r="I15" s="43"/>
      <c r="J15" s="43"/>
    </row>
    <row r="16" spans="1:12" s="42" customFormat="1" ht="27.75" customHeight="1">
      <c r="A16" s="44"/>
      <c r="B16" s="55" t="s">
        <v>39</v>
      </c>
      <c r="C16" s="56"/>
      <c r="D16" s="47"/>
      <c r="E16" s="46" t="s">
        <v>40</v>
      </c>
      <c r="F16" s="46"/>
      <c r="G16" s="46"/>
      <c r="H16" s="45"/>
      <c r="I16" s="45"/>
      <c r="J16" s="45"/>
      <c r="K16" s="44"/>
      <c r="L16" s="44"/>
    </row>
    <row r="17" spans="2:10" s="42" customFormat="1" ht="12" customHeight="1">
      <c r="B17" s="43"/>
      <c r="C17" s="43"/>
      <c r="D17" s="43"/>
      <c r="E17" s="43"/>
      <c r="F17" s="43"/>
      <c r="G17" s="43"/>
      <c r="H17" s="43"/>
      <c r="I17" s="43"/>
      <c r="J17" s="43"/>
    </row>
    <row r="18" spans="2:10" ht="24" customHeight="1">
      <c r="B18" s="1" t="s">
        <v>8</v>
      </c>
      <c r="C18" s="1"/>
      <c r="D18" s="1"/>
      <c r="E18" s="1"/>
      <c r="F18" s="1"/>
    </row>
    <row r="19" spans="2:10" ht="15" customHeight="1" thickBot="1"/>
    <row r="20" spans="2:10">
      <c r="B20" s="49" t="s">
        <v>41</v>
      </c>
      <c r="C20" s="49" t="s">
        <v>36</v>
      </c>
      <c r="D20" s="49" t="s">
        <v>0</v>
      </c>
      <c r="E20" s="49" t="s">
        <v>24</v>
      </c>
      <c r="F20" s="49" t="s">
        <v>31</v>
      </c>
      <c r="G20" s="49" t="s">
        <v>25</v>
      </c>
      <c r="H20" s="49" t="s">
        <v>19</v>
      </c>
    </row>
    <row r="21" spans="2:10" ht="15.75" thickBot="1">
      <c r="B21" s="50"/>
      <c r="C21" s="50"/>
      <c r="D21" s="54"/>
      <c r="E21" s="54"/>
      <c r="F21" s="54"/>
      <c r="G21" s="54"/>
      <c r="H21" s="54"/>
    </row>
    <row r="22" spans="2:10" ht="21">
      <c r="B22" s="50"/>
      <c r="C22" s="50"/>
      <c r="D22" s="54"/>
      <c r="E22" s="54"/>
      <c r="F22" s="54"/>
      <c r="G22" s="54"/>
      <c r="H22" s="54"/>
      <c r="J22" s="37" t="s">
        <v>27</v>
      </c>
    </row>
    <row r="23" spans="2:10" ht="21.75" thickBot="1">
      <c r="B23" s="53"/>
      <c r="C23" s="50"/>
      <c r="D23" s="54"/>
      <c r="E23" s="54"/>
      <c r="F23" s="82"/>
      <c r="G23" s="82"/>
      <c r="H23" s="54"/>
      <c r="J23" s="38">
        <f>ROUND(H28/B28,4)</f>
        <v>0.52149999999999996</v>
      </c>
    </row>
    <row r="24" spans="2:10" ht="21">
      <c r="B24" s="80" t="s">
        <v>30</v>
      </c>
      <c r="C24" s="51"/>
      <c r="D24" s="51"/>
      <c r="E24" s="20" t="s">
        <v>13</v>
      </c>
      <c r="F24" s="49" t="s">
        <v>37</v>
      </c>
      <c r="G24" s="49" t="s">
        <v>26</v>
      </c>
      <c r="H24" s="54" t="s">
        <v>38</v>
      </c>
      <c r="J24" s="39" t="s">
        <v>28</v>
      </c>
    </row>
    <row r="25" spans="2:10" ht="21">
      <c r="B25" s="80"/>
      <c r="C25" s="51"/>
      <c r="D25" s="51"/>
      <c r="E25" s="20"/>
      <c r="F25" s="51"/>
      <c r="G25" s="51"/>
      <c r="H25" s="54"/>
      <c r="J25" s="40">
        <f>ROUND(H28/D28,4)</f>
        <v>0.71389999999999998</v>
      </c>
    </row>
    <row r="26" spans="2:10" ht="21">
      <c r="B26" s="80"/>
      <c r="C26" s="51"/>
      <c r="D26" s="51"/>
      <c r="E26" s="35" t="s">
        <v>33</v>
      </c>
      <c r="F26" s="51"/>
      <c r="G26" s="51"/>
      <c r="H26" s="54"/>
      <c r="J26" s="41" t="s">
        <v>29</v>
      </c>
    </row>
    <row r="27" spans="2:10" ht="21.75" thickBot="1">
      <c r="B27" s="81"/>
      <c r="C27" s="52"/>
      <c r="D27" s="52"/>
      <c r="E27" s="21"/>
      <c r="F27" s="52"/>
      <c r="G27" s="52"/>
      <c r="H27" s="82"/>
      <c r="J27" s="48">
        <f>ROUND((G28+F28+E28+C28)/B28,4)</f>
        <v>0.47849999999999998</v>
      </c>
    </row>
    <row r="28" spans="2:10" ht="34.5" thickBot="1">
      <c r="B28" s="12">
        <v>40000</v>
      </c>
      <c r="C28" s="2">
        <f>ROUND(IF(B28&lt;70329.6,B28*26.95%,70329.6*26.95%),2)</f>
        <v>10780</v>
      </c>
      <c r="D28" s="2">
        <f>+B28-C28</f>
        <v>29220</v>
      </c>
      <c r="E28" s="2">
        <f>G43</f>
        <v>7073.8</v>
      </c>
      <c r="F28" s="2">
        <f>+D43</f>
        <v>637</v>
      </c>
      <c r="G28" s="2">
        <v>650</v>
      </c>
      <c r="H28" s="3">
        <f>B28-C28-E28-F28-G28</f>
        <v>20859.2</v>
      </c>
      <c r="J28" s="45"/>
    </row>
    <row r="30" spans="2:10">
      <c r="B30" s="36" t="s">
        <v>32</v>
      </c>
    </row>
    <row r="31" spans="2:10">
      <c r="B31" s="36"/>
    </row>
    <row r="32" spans="2:10">
      <c r="B32" s="23" t="s">
        <v>34</v>
      </c>
      <c r="G32" s="23" t="s">
        <v>35</v>
      </c>
    </row>
    <row r="33" spans="1:10">
      <c r="C33" s="34"/>
      <c r="D33" s="34"/>
      <c r="E33" s="34"/>
    </row>
    <row r="34" spans="1:10" hidden="1">
      <c r="B34" s="25">
        <v>12000</v>
      </c>
      <c r="D34" s="25">
        <f>IF(B46&lt;20000,B46*22%,IF(B46&lt;10000,B46*29%,IF(B46&lt;10000,B46*37%,B46*45%)))</f>
        <v>0</v>
      </c>
    </row>
    <row r="35" spans="1:10" hidden="1">
      <c r="B35" s="27" t="s">
        <v>20</v>
      </c>
      <c r="C35" s="27" t="s">
        <v>21</v>
      </c>
      <c r="D35" s="29">
        <v>0</v>
      </c>
      <c r="E35" s="27"/>
      <c r="G35" s="27" t="s">
        <v>20</v>
      </c>
      <c r="H35" s="27" t="s">
        <v>21</v>
      </c>
      <c r="I35" s="29"/>
      <c r="J35" s="27"/>
    </row>
    <row r="36" spans="1:10" hidden="1">
      <c r="B36" s="28">
        <v>12001</v>
      </c>
      <c r="C36" s="28">
        <v>20000</v>
      </c>
      <c r="D36" s="30">
        <v>2.1999999999999999E-2</v>
      </c>
      <c r="E36" s="28">
        <v>176</v>
      </c>
      <c r="G36" s="28"/>
      <c r="H36" s="28">
        <v>20000</v>
      </c>
      <c r="I36" s="28">
        <v>4400</v>
      </c>
      <c r="J36" s="28"/>
    </row>
    <row r="37" spans="1:10" hidden="1">
      <c r="B37" s="28">
        <v>20001</v>
      </c>
      <c r="C37" s="28">
        <v>30000</v>
      </c>
      <c r="D37" s="30">
        <v>0.05</v>
      </c>
      <c r="E37" s="28">
        <v>500</v>
      </c>
      <c r="G37" s="28">
        <v>20001</v>
      </c>
      <c r="H37" s="28">
        <v>30000</v>
      </c>
      <c r="I37" s="28">
        <v>7300</v>
      </c>
      <c r="J37" s="28"/>
    </row>
    <row r="38" spans="1:10" hidden="1">
      <c r="B38" s="28">
        <v>30001</v>
      </c>
      <c r="C38" s="28">
        <v>40000</v>
      </c>
      <c r="D38" s="30">
        <v>6.5000000000000002E-2</v>
      </c>
      <c r="E38" s="28">
        <v>650</v>
      </c>
      <c r="G38" s="28">
        <v>30001</v>
      </c>
      <c r="H38" s="28">
        <v>40000</v>
      </c>
      <c r="I38" s="28">
        <v>11000</v>
      </c>
      <c r="J38" s="28"/>
    </row>
    <row r="39" spans="1:10" hidden="1">
      <c r="B39" s="28">
        <v>40001</v>
      </c>
      <c r="C39" s="28">
        <v>65000</v>
      </c>
      <c r="D39" s="30">
        <v>7.4999999999999997E-2</v>
      </c>
      <c r="E39" s="28">
        <v>1875</v>
      </c>
      <c r="G39" s="28">
        <v>40001</v>
      </c>
      <c r="H39" s="28"/>
      <c r="I39" s="30"/>
      <c r="J39" s="28"/>
    </row>
    <row r="40" spans="1:10" hidden="1">
      <c r="B40" s="28">
        <v>65001</v>
      </c>
      <c r="C40" s="28">
        <v>220000</v>
      </c>
      <c r="D40" s="30">
        <v>0.09</v>
      </c>
      <c r="E40" s="28">
        <v>13950</v>
      </c>
      <c r="G40" s="28"/>
      <c r="H40" s="28"/>
      <c r="I40" s="30"/>
      <c r="J40" s="28"/>
    </row>
    <row r="41" spans="1:10" hidden="1"/>
    <row r="42" spans="1:10" ht="15.75" hidden="1" thickBot="1">
      <c r="B42" s="26" t="s">
        <v>22</v>
      </c>
      <c r="D42" s="25" t="s">
        <v>23</v>
      </c>
      <c r="G42" s="25" t="s">
        <v>1</v>
      </c>
    </row>
    <row r="43" spans="1:10" ht="34.5" hidden="1" thickBot="1">
      <c r="A43" s="26"/>
      <c r="B43" s="24">
        <f>D28</f>
        <v>29220</v>
      </c>
      <c r="D43" s="31">
        <f>ROUND(IF(B43&lt;12001,B43*0%,IF(B43&lt;20000,(B43-12000)*2.2%,IF(B43&lt;30000,(B43-20000)*5%+E36,IF(B43&lt;40000,(B43-30000)*6.5%+E36+E37,IF(B43&lt;65000,(B43-40000)*7.5%+E36+E37+E38,IF(B43&lt;220001,(B43-65000)*9%+E36+E37+E38+E39)))))),2)</f>
        <v>637</v>
      </c>
      <c r="G43" s="31">
        <f>ROUND(IF(D28=20000,D28*22%,IF(D28&lt;30000,(D28-20000)*29%+E54,IF(D28&lt;40000,(D28-30000)*37%+E55,(D28-40000)*45%+E56))),2)</f>
        <v>7073.8</v>
      </c>
    </row>
    <row r="44" spans="1:10" hidden="1"/>
    <row r="45" spans="1:10" hidden="1"/>
    <row r="46" spans="1:10" hidden="1">
      <c r="C46" s="33"/>
    </row>
    <row r="47" spans="1:10" hidden="1">
      <c r="C47" s="33"/>
      <c r="D47" s="33"/>
      <c r="E47" s="33"/>
    </row>
    <row r="48" spans="1:10" ht="15" hidden="1" customHeight="1">
      <c r="D48" s="75" t="s">
        <v>18</v>
      </c>
      <c r="E48" s="75"/>
      <c r="F48" s="75"/>
      <c r="G48" s="14" t="s">
        <v>9</v>
      </c>
      <c r="H48" s="14"/>
      <c r="I48" s="14"/>
    </row>
    <row r="49" spans="2:10" hidden="1">
      <c r="D49" s="75"/>
      <c r="E49" s="75"/>
      <c r="F49" s="75"/>
      <c r="G49" s="16" t="s">
        <v>10</v>
      </c>
    </row>
    <row r="50" spans="2:10" hidden="1">
      <c r="D50" s="75"/>
      <c r="E50" s="75"/>
      <c r="F50" s="75"/>
      <c r="G50" s="16" t="s">
        <v>11</v>
      </c>
    </row>
    <row r="51" spans="2:10" ht="15.75" thickBot="1">
      <c r="D51" s="19"/>
      <c r="E51" s="19"/>
      <c r="F51" s="19"/>
    </row>
    <row r="52" spans="2:10" ht="45.75" thickBot="1">
      <c r="B52" s="8" t="s">
        <v>2</v>
      </c>
      <c r="C52" s="8" t="s">
        <v>3</v>
      </c>
      <c r="D52" s="76" t="s">
        <v>12</v>
      </c>
      <c r="E52" s="77"/>
      <c r="F52" s="22"/>
      <c r="G52" s="9" t="s">
        <v>4</v>
      </c>
      <c r="H52" s="9" t="s">
        <v>5</v>
      </c>
    </row>
    <row r="53" spans="2:10" ht="15.75" thickBot="1">
      <c r="B53" s="4"/>
      <c r="C53" s="4"/>
      <c r="D53" s="17" t="s">
        <v>13</v>
      </c>
      <c r="E53" s="17" t="s">
        <v>14</v>
      </c>
      <c r="G53" s="5"/>
      <c r="H53" s="5"/>
    </row>
    <row r="54" spans="2:10" ht="15.75" thickBot="1">
      <c r="B54" s="10">
        <v>20000</v>
      </c>
      <c r="C54" s="13">
        <v>0.22</v>
      </c>
      <c r="D54" s="11">
        <v>20000</v>
      </c>
      <c r="E54" s="11">
        <v>4400</v>
      </c>
      <c r="G54" s="11">
        <v>12000</v>
      </c>
      <c r="H54" s="6" t="s">
        <v>6</v>
      </c>
    </row>
    <row r="55" spans="2:10" ht="15.75" thickBot="1">
      <c r="B55" s="10">
        <v>10000</v>
      </c>
      <c r="C55" s="13">
        <v>0.28999999999999998</v>
      </c>
      <c r="D55" s="11">
        <v>30000</v>
      </c>
      <c r="E55" s="11">
        <v>7300</v>
      </c>
      <c r="G55" s="11">
        <v>8000</v>
      </c>
      <c r="H55" s="7">
        <v>2.1999999999999999E-2</v>
      </c>
    </row>
    <row r="56" spans="2:10" ht="15.75" thickBot="1">
      <c r="B56" s="10">
        <v>10000</v>
      </c>
      <c r="C56" s="13">
        <v>0.37</v>
      </c>
      <c r="D56" s="11">
        <v>40000</v>
      </c>
      <c r="E56" s="11">
        <v>11000</v>
      </c>
      <c r="G56" s="11">
        <v>10000</v>
      </c>
      <c r="H56" s="7">
        <v>0.05</v>
      </c>
    </row>
    <row r="57" spans="2:10" ht="15.75" thickBot="1">
      <c r="B57" s="78" t="s">
        <v>15</v>
      </c>
      <c r="C57" s="79"/>
      <c r="D57" s="79"/>
      <c r="E57" s="77"/>
      <c r="G57" s="11">
        <v>10000</v>
      </c>
      <c r="H57" s="7">
        <v>6.5000000000000002E-2</v>
      </c>
    </row>
    <row r="58" spans="2:10">
      <c r="G58" s="11">
        <v>25000</v>
      </c>
      <c r="H58" s="7">
        <v>7.4999999999999997E-2</v>
      </c>
    </row>
    <row r="59" spans="2:10">
      <c r="G59" s="11">
        <v>155000</v>
      </c>
      <c r="H59" s="7">
        <v>0.09</v>
      </c>
    </row>
    <row r="60" spans="2:10">
      <c r="G60" s="5" t="s">
        <v>7</v>
      </c>
      <c r="H60" s="7">
        <v>0.1</v>
      </c>
    </row>
    <row r="63" spans="2:10" s="32" customFormat="1" ht="18" customHeight="1">
      <c r="B63" s="58" t="s">
        <v>44</v>
      </c>
      <c r="C63" s="59"/>
      <c r="D63" s="59"/>
      <c r="E63" s="59"/>
      <c r="F63" s="59"/>
      <c r="G63" s="59"/>
      <c r="H63" s="59"/>
      <c r="I63" s="59"/>
      <c r="J63" s="60"/>
    </row>
    <row r="64" spans="2:10" ht="18" customHeight="1">
      <c r="B64" s="61"/>
      <c r="C64" s="62"/>
      <c r="D64" s="62"/>
      <c r="E64" s="62"/>
      <c r="F64" s="62"/>
      <c r="G64" s="62"/>
      <c r="H64" s="62"/>
      <c r="I64" s="62"/>
      <c r="J64" s="63"/>
    </row>
    <row r="65" spans="1:10" ht="18" customHeight="1">
      <c r="B65" s="61"/>
      <c r="C65" s="62"/>
      <c r="D65" s="62"/>
      <c r="E65" s="62"/>
      <c r="F65" s="62"/>
      <c r="G65" s="62"/>
      <c r="H65" s="62"/>
      <c r="I65" s="62"/>
      <c r="J65" s="63"/>
    </row>
    <row r="66" spans="1:10" ht="18" customHeight="1">
      <c r="B66" s="64"/>
      <c r="C66" s="65"/>
      <c r="D66" s="65"/>
      <c r="E66" s="65"/>
      <c r="F66" s="65"/>
      <c r="G66" s="65"/>
      <c r="H66" s="65"/>
      <c r="I66" s="65"/>
      <c r="J66" s="66"/>
    </row>
    <row r="67" spans="1:10">
      <c r="C67" s="15"/>
    </row>
    <row r="68" spans="1:10">
      <c r="A68" s="15" t="s">
        <v>16</v>
      </c>
      <c r="B68" s="67" t="s">
        <v>42</v>
      </c>
      <c r="C68" s="68"/>
      <c r="D68" s="68"/>
      <c r="E68" s="68"/>
      <c r="F68" s="68"/>
      <c r="G68" s="68"/>
      <c r="H68" s="68"/>
      <c r="I68" s="68"/>
    </row>
    <row r="70" spans="1:10">
      <c r="E70" s="18" t="s">
        <v>17</v>
      </c>
    </row>
  </sheetData>
  <sheetProtection password="8C55" sheet="1" objects="1" scenarios="1"/>
  <mergeCells count="19">
    <mergeCell ref="B63:J66"/>
    <mergeCell ref="B68:I68"/>
    <mergeCell ref="B13:J14"/>
    <mergeCell ref="D48:F50"/>
    <mergeCell ref="D52:E52"/>
    <mergeCell ref="B57:E57"/>
    <mergeCell ref="H20:H23"/>
    <mergeCell ref="B24:B27"/>
    <mergeCell ref="F24:F27"/>
    <mergeCell ref="G24:G27"/>
    <mergeCell ref="H24:H27"/>
    <mergeCell ref="F20:F23"/>
    <mergeCell ref="G20:G23"/>
    <mergeCell ref="C20:C27"/>
    <mergeCell ref="B20:B23"/>
    <mergeCell ref="D20:D27"/>
    <mergeCell ref="B16:C16"/>
    <mergeCell ref="D11:G11"/>
    <mergeCell ref="E20:E23"/>
  </mergeCells>
  <hyperlinks>
    <hyperlink ref="E70" r:id="rId1" display="ΣΚΙΤΣΟ ΕΊΝΑΙ ΤΟΥ κ. ΠΑΥΛΙΔΗ ΒΑΓΓΕΛΗ"/>
  </hyperlinks>
  <pageMargins left="0.11811023622047245" right="0.11811023622047245" top="0.15748031496062992" bottom="0.15748031496062992" header="0.31496062992125984" footer="0.31496062992125984"/>
  <pageSetup paperSize="9" scale="60" orientation="landscape" horizontalDpi="3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ΕΛΦΕΕ ΡΟΔΟΥ</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Stamatakis Stelios</dc:creator>
  <cp:lastModifiedBy>admin</cp:lastModifiedBy>
  <cp:lastPrinted>2016-05-13T10:07:41Z</cp:lastPrinted>
  <dcterms:created xsi:type="dcterms:W3CDTF">2016-05-11T08:39:33Z</dcterms:created>
  <dcterms:modified xsi:type="dcterms:W3CDTF">2016-05-13T10:19:31Z</dcterms:modified>
</cp:coreProperties>
</file>